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N11" i="1" l="1"/>
  <c r="Q8" i="1" l="1"/>
  <c r="S8" i="1" l="1"/>
  <c r="T8" i="1"/>
  <c r="M11" i="1"/>
  <c r="X8" i="1" l="1"/>
  <c r="Y8" i="1" s="1"/>
  <c r="O11" i="1"/>
  <c r="W11" i="1" l="1"/>
  <c r="V11" i="1" l="1"/>
  <c r="R11" i="1"/>
  <c r="Q9" i="1"/>
  <c r="Q10" i="1"/>
  <c r="S9" i="1" l="1"/>
  <c r="T9" i="1"/>
  <c r="S10" i="1"/>
  <c r="T10" i="1"/>
  <c r="U11" i="1"/>
  <c r="G11" i="1"/>
  <c r="H11" i="1"/>
  <c r="I11" i="1"/>
  <c r="J11" i="1"/>
  <c r="L11" i="1"/>
  <c r="P11" i="1"/>
  <c r="Q11" i="1"/>
  <c r="S11" i="1" l="1"/>
  <c r="X10" i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<sst xmlns="http://schemas.openxmlformats.org/spreadsheetml/2006/main" count="37" uniqueCount="37">
  <si>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</si>
  <si>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</si>
  <si>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</si>
  <si>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</si>
  <si>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</si>
  <si>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</si>
  <si>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</si>
  <si>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</si>
  <si>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</si>
  <si>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</si>
  <si>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</si>
  <si>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</si>
  <si>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</si>
  <si>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</si>
  <si>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</si>
  <si>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</si>
  <si>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</si>
  <si>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</si>
  <si>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</si>
  <si>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</si>
  <si>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</si>
  <si>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</si>
  <si>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</si>
  <si>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</si>
  <si>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</si>
  <si>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</si>
  <si>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</si>
  <si>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</si>
  <si>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</si>
  <si>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</si>
  <si>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</si>
  <si>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</si>
  <si>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</si>
  <si>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</si>
  <si>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>Матеріальна допомога для вирішення соціально-побутових питань</t>
  </si>
  <si>
    <t xml:space="preserve">Премія </t>
  </si>
  <si>
    <t>За липень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</si>
</sst>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31" fillId="0" borderId="15" xfId="0" applyFont="1" applyBorder="1" applyAlignment="1">
      <alignment horizontal="center" textRotation="90" wrapText="1"/>
    </xf>
    <xf numFmtId="0" fontId="31" fillId="0" borderId="14" xfId="0" applyFont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120" zoomScaleNormal="120" zoomScaleSheetLayoutView="100" workbookViewId="0">
      <selection activeCell="L10" sqref="L10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1"/>
    </row>
    <row r="2" spans="1:26" ht="39" customHeight="1" x14ac:dyDescent="0.2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5"/>
    </row>
    <row r="3" spans="1:26" ht="24.75" customHeight="1" x14ac:dyDescent="0.25">
      <c r="A3" s="8"/>
      <c r="B3" s="8"/>
      <c r="C3" s="8"/>
      <c r="D3" s="8"/>
      <c r="E3" s="8"/>
      <c r="F3" s="15" t="s">
        <v>24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15" t="s">
        <v>36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16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8"/>
      <c r="Z5" s="8"/>
    </row>
    <row r="6" spans="1:26" ht="15" customHeight="1" x14ac:dyDescent="0.25">
      <c r="A6" s="17"/>
      <c r="B6" s="1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7" t="s">
        <v>2</v>
      </c>
      <c r="C7" s="28"/>
      <c r="D7" s="6" t="s">
        <v>3</v>
      </c>
      <c r="E7" s="29" t="s">
        <v>14</v>
      </c>
      <c r="F7" s="30"/>
      <c r="G7" s="9" t="s">
        <v>11</v>
      </c>
      <c r="H7" s="9" t="s">
        <v>12</v>
      </c>
      <c r="I7" s="9" t="s">
        <v>13</v>
      </c>
      <c r="J7" s="9" t="s">
        <v>33</v>
      </c>
      <c r="K7" s="12" t="s">
        <v>34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35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31" t="s">
        <v>29</v>
      </c>
      <c r="C8" s="24"/>
      <c r="D8" s="10" t="s">
        <v>7</v>
      </c>
      <c r="E8" s="21">
        <v>18</v>
      </c>
      <c r="F8" s="22"/>
      <c r="G8" s="3">
        <v>20224.169999999998</v>
      </c>
      <c r="H8" s="3">
        <v>391.3</v>
      </c>
      <c r="I8" s="3">
        <v>6067.25</v>
      </c>
      <c r="J8" s="3">
        <v>34094.6</v>
      </c>
      <c r="K8" s="13">
        <v>0</v>
      </c>
      <c r="L8" s="3">
        <v>104.27</v>
      </c>
      <c r="M8" s="3">
        <v>10907.43</v>
      </c>
      <c r="N8" s="3">
        <v>0</v>
      </c>
      <c r="O8" s="3">
        <v>0</v>
      </c>
      <c r="P8" s="3">
        <v>0</v>
      </c>
      <c r="Q8" s="3">
        <f>SUM(G8:P8)</f>
        <v>71789.01999999999</v>
      </c>
      <c r="R8" s="3">
        <v>11450</v>
      </c>
      <c r="S8" s="3">
        <f>ROUND((Q8)*0.18,2)</f>
        <v>12922.02</v>
      </c>
      <c r="T8" s="3">
        <f>ROUND((Q8)*5%,2)</f>
        <v>3589.45</v>
      </c>
      <c r="U8" s="3">
        <v>0</v>
      </c>
      <c r="V8" s="3">
        <v>0</v>
      </c>
      <c r="W8" s="3">
        <v>34651.56</v>
      </c>
      <c r="X8" s="3">
        <f>SUM(R8:W8)</f>
        <v>62613.03</v>
      </c>
      <c r="Y8" s="3">
        <f>Q8-X8</f>
        <v>9175.9899999999907</v>
      </c>
    </row>
    <row r="9" spans="1:26" ht="99.75" customHeight="1" x14ac:dyDescent="0.25">
      <c r="A9" s="1">
        <v>2</v>
      </c>
      <c r="B9" s="19" t="s">
        <v>8</v>
      </c>
      <c r="C9" s="20"/>
      <c r="D9" s="10" t="s">
        <v>9</v>
      </c>
      <c r="E9" s="21">
        <v>14</v>
      </c>
      <c r="F9" s="22"/>
      <c r="G9" s="3">
        <v>14943.48</v>
      </c>
      <c r="H9" s="3">
        <v>426.09</v>
      </c>
      <c r="I9" s="3">
        <v>4483.04</v>
      </c>
      <c r="J9" s="3">
        <v>0</v>
      </c>
      <c r="K9" s="3">
        <v>0</v>
      </c>
      <c r="L9" s="3">
        <v>81.099999999999994</v>
      </c>
      <c r="M9" s="3">
        <v>0</v>
      </c>
      <c r="N9" s="3">
        <v>0</v>
      </c>
      <c r="O9" s="3">
        <v>0</v>
      </c>
      <c r="P9" s="3">
        <v>0</v>
      </c>
      <c r="Q9" s="3">
        <f>SUM(G9:P9)</f>
        <v>19933.71</v>
      </c>
      <c r="R9" s="3">
        <v>5450</v>
      </c>
      <c r="S9" s="3">
        <f>ROUND((Q9)*0.18,2)</f>
        <v>3588.07</v>
      </c>
      <c r="T9" s="3">
        <f>ROUND((Q9)*5%,2)</f>
        <v>996.69</v>
      </c>
      <c r="U9" s="3">
        <v>0</v>
      </c>
      <c r="V9" s="3">
        <v>0</v>
      </c>
      <c r="W9" s="3">
        <v>0</v>
      </c>
      <c r="X9" s="3">
        <f>SUM(R9:W9)</f>
        <v>10034.76</v>
      </c>
      <c r="Y9" s="3">
        <f t="shared" ref="Y9:Y10" si="0">Q9-X9</f>
        <v>9898.9499999999989</v>
      </c>
    </row>
    <row r="10" spans="1:26" ht="94.5" customHeight="1" x14ac:dyDescent="0.25">
      <c r="A10" s="1">
        <v>3</v>
      </c>
      <c r="B10" s="19" t="s">
        <v>20</v>
      </c>
      <c r="C10" s="20"/>
      <c r="D10" s="10" t="s">
        <v>19</v>
      </c>
      <c r="E10" s="21">
        <v>23</v>
      </c>
      <c r="F10" s="22"/>
      <c r="G10" s="3">
        <v>24550</v>
      </c>
      <c r="H10" s="3">
        <v>800</v>
      </c>
      <c r="I10" s="3">
        <v>7365</v>
      </c>
      <c r="J10" s="3">
        <v>0</v>
      </c>
      <c r="K10" s="3">
        <v>0</v>
      </c>
      <c r="L10" s="3">
        <v>133.22999999999999</v>
      </c>
      <c r="M10" s="3">
        <v>0</v>
      </c>
      <c r="N10" s="3">
        <v>0</v>
      </c>
      <c r="O10" s="3">
        <v>0</v>
      </c>
      <c r="P10" s="3">
        <v>0</v>
      </c>
      <c r="Q10" s="3">
        <f>SUM(G10:P10)</f>
        <v>32848.230000000003</v>
      </c>
      <c r="R10" s="3">
        <v>10950</v>
      </c>
      <c r="S10" s="3">
        <f>ROUND((Q10)*0.18,2)</f>
        <v>5912.68</v>
      </c>
      <c r="T10" s="3">
        <f t="shared" ref="T10" si="1">ROUND((Q10)*5%,2)</f>
        <v>1642.41</v>
      </c>
      <c r="U10" s="3">
        <v>0</v>
      </c>
      <c r="V10" s="3">
        <v>50</v>
      </c>
      <c r="W10" s="3">
        <v>0</v>
      </c>
      <c r="X10" s="3">
        <f>SUM(R10:W10)</f>
        <v>18555.09</v>
      </c>
      <c r="Y10" s="3">
        <f t="shared" si="0"/>
        <v>14293.140000000003</v>
      </c>
    </row>
    <row r="11" spans="1:26" ht="22.5" customHeight="1" x14ac:dyDescent="0.25">
      <c r="A11" s="19" t="s">
        <v>6</v>
      </c>
      <c r="B11" s="23"/>
      <c r="C11" s="23"/>
      <c r="D11" s="24"/>
      <c r="E11" s="25" t="s">
        <v>10</v>
      </c>
      <c r="F11" s="26"/>
      <c r="G11" s="2">
        <f t="shared" ref="G11:Y11" si="2">SUM(G8:G10)</f>
        <v>59717.649999999994</v>
      </c>
      <c r="H11" s="2">
        <f t="shared" si="2"/>
        <v>1617.3899999999999</v>
      </c>
      <c r="I11" s="2">
        <f t="shared" si="2"/>
        <v>17915.29</v>
      </c>
      <c r="J11" s="2">
        <f t="shared" si="2"/>
        <v>34094.6</v>
      </c>
      <c r="K11" s="2">
        <f t="shared" si="2"/>
        <v>0</v>
      </c>
      <c r="L11" s="2">
        <f t="shared" si="2"/>
        <v>318.60000000000002</v>
      </c>
      <c r="M11" s="2">
        <f t="shared" si="2"/>
        <v>10907.43</v>
      </c>
      <c r="N11" s="2">
        <f t="shared" si="2"/>
        <v>0</v>
      </c>
      <c r="O11" s="2">
        <f t="shared" si="2"/>
        <v>0</v>
      </c>
      <c r="P11" s="2">
        <f t="shared" si="2"/>
        <v>0</v>
      </c>
      <c r="Q11" s="2">
        <f t="shared" si="2"/>
        <v>124570.95999999999</v>
      </c>
      <c r="R11" s="2">
        <f t="shared" si="2"/>
        <v>27850</v>
      </c>
      <c r="S11" s="2">
        <f>SUM(S8:S10)</f>
        <v>22422.77</v>
      </c>
      <c r="T11" s="2">
        <f t="shared" si="2"/>
        <v>6228.5499999999993</v>
      </c>
      <c r="U11" s="2">
        <f t="shared" si="2"/>
        <v>0</v>
      </c>
      <c r="V11" s="2">
        <f t="shared" si="2"/>
        <v>50</v>
      </c>
      <c r="W11" s="2">
        <f t="shared" si="2"/>
        <v>34651.56</v>
      </c>
      <c r="X11" s="2">
        <f t="shared" si="2"/>
        <v>91202.87999999999</v>
      </c>
      <c r="Y11" s="2">
        <f t="shared" si="2"/>
        <v>33368.079999999987</v>
      </c>
    </row>
    <row r="12" spans="1:26" ht="9.9499999999999993" customHeight="1" x14ac:dyDescent="0.25"/>
  </sheetData>
  <mergeCells count="16"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  <mergeCell ref="A1:J1"/>
    <mergeCell ref="F3:Q3"/>
    <mergeCell ref="F4:Q4"/>
    <mergeCell ref="B5:X5"/>
    <mergeCell ref="A6:B6"/>
    <mergeCell ref="A2:X2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2025-08-04T12:24:18Z</cp:lastPrinted>
  <dcterms:created xsi:type="dcterms:W3CDTF">2021-12-21T12:21:16Z</dcterms:created>
  <dcterms:modified xsi:type="dcterms:W3CDTF">2025-08-04T12:27:14Z</dcterms:modified>
</cp:coreProperties>
</file>